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fullCalcOnLoad="1"/>
</workbook>
</file>

<file path=xl/sharedStrings.xml><?xml version="1.0" encoding="utf-8"?>
<sst xmlns="http://schemas.openxmlformats.org/spreadsheetml/2006/main" count="60" uniqueCount="32">
  <si>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</si>
  <si>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</si>
  <si>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</si>
  <si>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</si>
  <si>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</si>
  <si>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</si>
  <si>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</si>
  <si>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</si>
  <si>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</si>
  <si>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</si>
  <si>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</si>
  <si>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</si>
  <si>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</si>
  <si>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</si>
  <si>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</si>
  <si>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</si>
  <si>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</si>
  <si>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</si>
  <si>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</si>
  <si>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</si>
  <si>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</si>
  <si>
    <t>9-14 этажные дома</t>
  </si>
  <si>
    <t>Лот №1  Территориальный округ Майская горка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</si>
  <si>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</si>
  <si>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</si>
  <si>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ул. Карпогорская, д.32</t>
  </si>
  <si>
    <t>11223,7</t>
  </si>
  <si>
    <t>2084,4</t>
  </si>
  <si>
    <t>ул. Первомайская</t>
  </si>
  <si>
    <t>25, корп. 3</t>
  </si>
  <si>
    <t>510</t>
  </si>
  <si>
    <t>14 раз в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</si>
</sst>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6" xfId="0" applyFont="1" applyFill="1" applyBorder="1" applyAlignment="1">
      <alignment/>
    </xf>
    <xf numFmtId="49" fontId="1" fillId="0" borderId="15" xfId="0" applyNumberFormat="1" applyFont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/>
    </xf>
    <xf numFmtId="2" fontId="1" fillId="33" borderId="18" xfId="0" applyNumberFormat="1" applyFont="1" applyFill="1" applyBorder="1" applyAlignment="1">
      <alignment horizontal="center"/>
    </xf>
    <xf numFmtId="172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172" fontId="1" fillId="33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right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49" fontId="24" fillId="33" borderId="10" xfId="52" applyNumberFormat="1" applyFont="1" applyFill="1" applyBorder="1" applyAlignment="1">
      <alignment horizontal="center" vertical="center" wrapText="1"/>
      <protection/>
    </xf>
    <xf numFmtId="175" fontId="24" fillId="33" borderId="10" xfId="52" applyNumberFormat="1" applyFont="1" applyFill="1" applyBorder="1" applyAlignment="1">
      <alignment horizontal="center" vertical="center" wrapText="1"/>
      <protection/>
    </xf>
    <xf numFmtId="2" fontId="1" fillId="0" borderId="0" xfId="0" applyNumberFormat="1" applyFont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2" fontId="1" fillId="0" borderId="10" xfId="0" applyNumberFormat="1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81" zoomScaleNormal="81" zoomScaleSheetLayoutView="100" zoomScalePageLayoutView="34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21" sqref="D21"/>
    </sheetView>
  </sheetViews>
  <sheetFormatPr defaultColWidth="9.00390625" defaultRowHeight="12.75"/>
  <cols>
    <col min="1" max="1" width="22.75390625" style="6" customWidth="1"/>
    <col min="2" max="2" width="60.25390625" style="6" customWidth="1"/>
    <col min="3" max="3" width="27.25390625" style="6" customWidth="1"/>
    <col min="4" max="4" width="13.125" style="6" customWidth="1"/>
    <col min="5" max="16384" width="9.125" style="6" customWidth="1"/>
  </cols>
  <sheetData>
    <row r="1" spans="2:5" ht="32.25" customHeight="1">
      <c r="B1" s="5"/>
      <c r="C1" s="54" t="s">
        <v>23</v>
      </c>
      <c r="D1" s="54"/>
      <c r="E1" s="54"/>
    </row>
    <row r="2" spans="2:5" ht="38.25" customHeight="1">
      <c r="B2" s="4"/>
      <c r="C2" s="54" t="s">
        <v>24</v>
      </c>
      <c r="D2" s="54"/>
      <c r="E2" s="54"/>
    </row>
    <row r="3" spans="2:3" ht="15.75">
      <c r="B3" s="4"/>
      <c r="C3" s="51"/>
    </row>
    <row r="4" spans="1:3" ht="14.25" customHeight="1">
      <c r="A4" s="7"/>
      <c r="B4" s="2"/>
      <c r="C4" s="2"/>
    </row>
    <row r="5" spans="1:2" s="8" customFormat="1" ht="51.75" customHeight="1">
      <c r="A5" s="60" t="s">
        <v>20</v>
      </c>
      <c r="B5" s="61"/>
    </row>
    <row r="6" spans="1:2" ht="18.75" customHeight="1">
      <c r="A6" s="62" t="s">
        <v>22</v>
      </c>
      <c r="B6" s="63"/>
    </row>
    <row r="7" spans="1:4" s="9" customFormat="1" ht="65.25" customHeight="1">
      <c r="A7" s="64" t="s">
        <v>7</v>
      </c>
      <c r="B7" s="64" t="s">
        <v>8</v>
      </c>
      <c r="C7" s="31" t="s">
        <v>21</v>
      </c>
      <c r="D7" s="68" t="s">
        <v>28</v>
      </c>
    </row>
    <row r="8" spans="1:4" s="9" customFormat="1" ht="12.75">
      <c r="A8" s="64"/>
      <c r="B8" s="64"/>
      <c r="C8" s="32" t="s">
        <v>25</v>
      </c>
      <c r="D8" s="68" t="s">
        <v>29</v>
      </c>
    </row>
    <row r="9" spans="1:4" ht="14.25" customHeight="1">
      <c r="A9" s="33"/>
      <c r="B9" s="34" t="s">
        <v>9</v>
      </c>
      <c r="C9" s="30" t="s">
        <v>26</v>
      </c>
      <c r="D9" s="69">
        <v>462.8</v>
      </c>
    </row>
    <row r="10" spans="1:4" ht="14.25" customHeight="1" thickBot="1">
      <c r="A10" s="40"/>
      <c r="B10" s="41"/>
      <c r="C10" s="42" t="s">
        <v>26</v>
      </c>
      <c r="D10" s="69">
        <v>462.8</v>
      </c>
    </row>
    <row r="11" spans="1:4" ht="13.5" thickTop="1">
      <c r="A11" s="65" t="s">
        <v>6</v>
      </c>
      <c r="B11" s="45" t="s">
        <v>3</v>
      </c>
      <c r="C11" s="46">
        <v>0</v>
      </c>
      <c r="D11" s="71">
        <f>D10*5%/100</f>
        <v>0.2314</v>
      </c>
    </row>
    <row r="12" spans="1:4" s="8" customFormat="1" ht="16.5" customHeight="1">
      <c r="A12" s="66"/>
      <c r="B12" s="12" t="s">
        <v>12</v>
      </c>
      <c r="C12" s="47">
        <f>1007.68*C11</f>
        <v>0</v>
      </c>
      <c r="D12" s="72">
        <f>1007.68*D11</f>
        <v>233.17715199999998</v>
      </c>
    </row>
    <row r="13" spans="1:4" ht="13.5" customHeight="1">
      <c r="A13" s="66"/>
      <c r="B13" s="12" t="s">
        <v>2</v>
      </c>
      <c r="C13" s="48">
        <f>C12/C9/12</f>
        <v>0</v>
      </c>
      <c r="D13" s="73">
        <f>D12/D9/12</f>
        <v>0.041986666666666665</v>
      </c>
    </row>
    <row r="14" spans="1:4" ht="15" customHeight="1" thickBot="1">
      <c r="A14" s="67"/>
      <c r="B14" s="49" t="s">
        <v>0</v>
      </c>
      <c r="C14" s="50" t="s">
        <v>13</v>
      </c>
      <c r="D14" s="19" t="s">
        <v>13</v>
      </c>
    </row>
    <row r="15" spans="1:4" ht="13.5" thickTop="1">
      <c r="A15" s="52" t="s">
        <v>15</v>
      </c>
      <c r="B15" s="43" t="s">
        <v>4</v>
      </c>
      <c r="C15" s="44">
        <v>0</v>
      </c>
      <c r="D15" s="74">
        <f>D10*1%/10</f>
        <v>0.4628</v>
      </c>
    </row>
    <row r="16" spans="1:4" ht="12.75" customHeight="1">
      <c r="A16" s="52"/>
      <c r="B16" s="14" t="s">
        <v>12</v>
      </c>
      <c r="C16" s="20">
        <v>0</v>
      </c>
      <c r="D16" s="20">
        <f>2281.73*D15</f>
        <v>1055.984644</v>
      </c>
    </row>
    <row r="17" spans="1:4" ht="15.75" customHeight="1">
      <c r="A17" s="52"/>
      <c r="B17" s="14" t="s">
        <v>2</v>
      </c>
      <c r="C17" s="20">
        <v>0</v>
      </c>
      <c r="D17" s="20">
        <f>D16/D9/12</f>
        <v>0.19014416666666664</v>
      </c>
    </row>
    <row r="18" spans="1:4" ht="13.5" customHeight="1" thickBot="1">
      <c r="A18" s="53"/>
      <c r="B18" s="16" t="s">
        <v>0</v>
      </c>
      <c r="C18" s="19" t="s">
        <v>13</v>
      </c>
      <c r="D18" s="19" t="s">
        <v>31</v>
      </c>
    </row>
    <row r="19" spans="1:4" ht="15" customHeight="1" thickTop="1">
      <c r="A19" s="55" t="s">
        <v>16</v>
      </c>
      <c r="B19" s="17" t="s">
        <v>10</v>
      </c>
      <c r="C19" s="30" t="s">
        <v>27</v>
      </c>
      <c r="D19" s="30" t="s">
        <v>30</v>
      </c>
    </row>
    <row r="20" spans="1:4" ht="12.75">
      <c r="A20" s="52"/>
      <c r="B20" s="13" t="s">
        <v>4</v>
      </c>
      <c r="C20" s="21">
        <f>C19*0.22</f>
        <v>458.56800000000004</v>
      </c>
      <c r="D20" s="21">
        <f>D19*0.051</f>
        <v>26.009999999999998</v>
      </c>
    </row>
    <row r="21" spans="1:4" ht="13.5" customHeight="1">
      <c r="A21" s="52"/>
      <c r="B21" s="14" t="s">
        <v>12</v>
      </c>
      <c r="C21" s="22">
        <f>445.14*C20</f>
        <v>204126.95952</v>
      </c>
      <c r="D21" s="22">
        <f>445.14*D20</f>
        <v>11578.0914</v>
      </c>
    </row>
    <row r="22" spans="1:4" ht="16.5" customHeight="1">
      <c r="A22" s="52"/>
      <c r="B22" s="14" t="s">
        <v>2</v>
      </c>
      <c r="C22" s="20">
        <f>C21/C9/12</f>
        <v>1.5155946755526253</v>
      </c>
      <c r="D22" s="20">
        <f>D21/D9/12</f>
        <v>2.0847902981849606</v>
      </c>
    </row>
    <row r="23" spans="1:4" ht="17.25" customHeight="1" thickBot="1">
      <c r="A23" s="53"/>
      <c r="B23" s="16" t="s">
        <v>0</v>
      </c>
      <c r="C23" s="19" t="s">
        <v>13</v>
      </c>
      <c r="D23" s="19" t="s">
        <v>13</v>
      </c>
    </row>
    <row r="24" spans="1:4" ht="13.5" thickTop="1">
      <c r="A24" s="56" t="s">
        <v>17</v>
      </c>
      <c r="B24" s="15" t="s">
        <v>4</v>
      </c>
      <c r="C24" s="23">
        <f>C10*5%</f>
        <v>561.1850000000001</v>
      </c>
      <c r="D24" s="23">
        <f>D10*0.1%</f>
        <v>0.46280000000000004</v>
      </c>
    </row>
    <row r="25" spans="1:4" ht="16.5" customHeight="1">
      <c r="A25" s="57"/>
      <c r="B25" s="12" t="s">
        <v>12</v>
      </c>
      <c r="C25" s="3">
        <f>71.18*C24</f>
        <v>39945.14830000001</v>
      </c>
      <c r="D25" s="3">
        <f>71.18*D24</f>
        <v>32.94210400000001</v>
      </c>
    </row>
    <row r="26" spans="1:4" ht="17.25" customHeight="1">
      <c r="A26" s="57"/>
      <c r="B26" s="12" t="s">
        <v>2</v>
      </c>
      <c r="C26" s="3">
        <f>C25/C9/12</f>
        <v>0.29658333333333337</v>
      </c>
      <c r="D26" s="3">
        <f>D25/D9/12</f>
        <v>0.005931666666666668</v>
      </c>
    </row>
    <row r="27" spans="1:4" ht="18" customHeight="1" thickBot="1">
      <c r="A27" s="58"/>
      <c r="B27" s="16" t="s">
        <v>0</v>
      </c>
      <c r="C27" s="19" t="s">
        <v>13</v>
      </c>
      <c r="D27" s="19" t="s">
        <v>13</v>
      </c>
    </row>
    <row r="28" spans="1:4" ht="13.5" thickTop="1">
      <c r="A28" s="56" t="s">
        <v>18</v>
      </c>
      <c r="B28" s="15" t="s">
        <v>5</v>
      </c>
      <c r="C28" s="23">
        <f>C10*10%</f>
        <v>1122.3700000000001</v>
      </c>
      <c r="D28" s="23">
        <f>D10*0.1%</f>
        <v>0.46280000000000004</v>
      </c>
    </row>
    <row r="29" spans="1:4" ht="15" customHeight="1">
      <c r="A29" s="57"/>
      <c r="B29" s="12" t="s">
        <v>12</v>
      </c>
      <c r="C29" s="3">
        <f>45.32*C28</f>
        <v>50865.80840000001</v>
      </c>
      <c r="D29" s="3">
        <f>45.32*D28</f>
        <v>20.974096000000003</v>
      </c>
    </row>
    <row r="30" spans="1:4" ht="17.25" customHeight="1">
      <c r="A30" s="57"/>
      <c r="B30" s="12" t="s">
        <v>2</v>
      </c>
      <c r="C30" s="3">
        <f>C29/C9/12</f>
        <v>0.37766666666666676</v>
      </c>
      <c r="D30" s="3">
        <f>D29/D9/12</f>
        <v>0.0037766666666666673</v>
      </c>
    </row>
    <row r="31" spans="1:4" ht="15.75" customHeight="1" thickBot="1">
      <c r="A31" s="58"/>
      <c r="B31" s="16" t="s">
        <v>0</v>
      </c>
      <c r="C31" s="19" t="s">
        <v>13</v>
      </c>
      <c r="D31" s="19" t="s">
        <v>13</v>
      </c>
    </row>
    <row r="32" spans="1:4" ht="12.75" customHeight="1" thickTop="1">
      <c r="A32" s="55" t="s">
        <v>19</v>
      </c>
      <c r="B32" s="18" t="s">
        <v>14</v>
      </c>
      <c r="C32" s="24">
        <v>0</v>
      </c>
      <c r="D32" s="24">
        <v>12</v>
      </c>
    </row>
    <row r="33" spans="1:4" ht="12.75" customHeight="1">
      <c r="A33" s="52"/>
      <c r="B33" s="11" t="s">
        <v>4</v>
      </c>
      <c r="C33" s="25">
        <f>C32*10%</f>
        <v>0</v>
      </c>
      <c r="D33" s="25">
        <f>D32*10%</f>
        <v>1.2000000000000002</v>
      </c>
    </row>
    <row r="34" spans="1:4" ht="18.75" customHeight="1">
      <c r="A34" s="52"/>
      <c r="B34" s="10" t="s">
        <v>1</v>
      </c>
      <c r="C34" s="26">
        <f>C33*1209.48</f>
        <v>0</v>
      </c>
      <c r="D34" s="26">
        <f>D33*1209.48</f>
        <v>1451.3760000000002</v>
      </c>
    </row>
    <row r="35" spans="1:4" ht="18" customHeight="1">
      <c r="A35" s="52"/>
      <c r="B35" s="10" t="s">
        <v>2</v>
      </c>
      <c r="C35" s="27">
        <f>C34/C9</f>
        <v>0</v>
      </c>
      <c r="D35" s="27">
        <f>D34/D9</f>
        <v>3.136076058772688</v>
      </c>
    </row>
    <row r="36" spans="1:4" ht="18" customHeight="1" thickBot="1">
      <c r="A36" s="53"/>
      <c r="B36" s="16" t="s">
        <v>0</v>
      </c>
      <c r="C36" s="19" t="s">
        <v>13</v>
      </c>
      <c r="D36" s="19" t="s">
        <v>13</v>
      </c>
    </row>
    <row r="37" spans="1:4" s="1" customFormat="1" ht="19.5" customHeight="1" thickTop="1">
      <c r="A37" s="59" t="s">
        <v>11</v>
      </c>
      <c r="B37" s="59"/>
      <c r="C37" s="28">
        <f>C12+C16+C21+C25+C29+C34</f>
        <v>294937.91622</v>
      </c>
      <c r="D37" s="28">
        <f>D12+D16+D21+D25+D29+D34</f>
        <v>14372.545396</v>
      </c>
    </row>
    <row r="38" s="1" customFormat="1" ht="12.75">
      <c r="C38" s="29"/>
    </row>
    <row r="39" spans="1:6" s="1" customFormat="1" ht="20.25" customHeight="1">
      <c r="A39" s="35"/>
      <c r="B39" s="36"/>
      <c r="C39" s="70">
        <f>C37/C9/12</f>
        <v>2.1898446755526253</v>
      </c>
      <c r="D39" s="70">
        <f>D37/D9/12</f>
        <v>2.5879691364160182</v>
      </c>
      <c r="E39" s="37"/>
      <c r="F39" s="36"/>
    </row>
    <row r="40" spans="1:6" ht="18.75">
      <c r="A40" s="35"/>
      <c r="B40" s="36"/>
      <c r="C40" s="38"/>
      <c r="D40"/>
      <c r="E40" s="37"/>
      <c r="F40" s="36"/>
    </row>
    <row r="41" spans="1:6" ht="18.75">
      <c r="A41" s="35"/>
      <c r="B41" s="36"/>
      <c r="C41" s="37"/>
      <c r="D41" s="37"/>
      <c r="E41" s="37"/>
      <c r="F41" s="36"/>
    </row>
    <row r="42" spans="1:6" ht="18.75">
      <c r="A42" s="35"/>
      <c r="B42" s="36"/>
      <c r="C42" s="37"/>
      <c r="D42" s="39"/>
      <c r="E42" s="39"/>
      <c r="F42" s="36"/>
    </row>
    <row r="43" spans="1:6" ht="18.75">
      <c r="A43" s="35"/>
      <c r="B43" s="36"/>
      <c r="C43"/>
      <c r="D43" s="38"/>
      <c r="E43" s="38"/>
      <c r="F43" s="36"/>
    </row>
    <row r="44" spans="1:6" ht="12.75">
      <c r="A44" s="36"/>
      <c r="B44" s="36"/>
      <c r="C44"/>
      <c r="D44"/>
      <c r="E44" s="37"/>
      <c r="F44" s="36"/>
    </row>
    <row r="45" spans="1:6" ht="12.75">
      <c r="A45" s="36"/>
      <c r="B45" s="36"/>
      <c r="C45" s="37"/>
      <c r="D45" s="37"/>
      <c r="E45" s="37"/>
      <c r="F45" s="36"/>
    </row>
  </sheetData>
  <sheetProtection/>
  <mergeCells count="13">
    <mergeCell ref="A37:B37"/>
    <mergeCell ref="A28:A31"/>
    <mergeCell ref="A5:B5"/>
    <mergeCell ref="A6:B6"/>
    <mergeCell ref="A7:A8"/>
    <mergeCell ref="B7:B8"/>
    <mergeCell ref="A11:A14"/>
    <mergeCell ref="A15:A18"/>
    <mergeCell ref="C1:E1"/>
    <mergeCell ref="C2:E2"/>
    <mergeCell ref="A19:A23"/>
    <mergeCell ref="A24:A27"/>
    <mergeCell ref="A32:A36"/>
  </mergeCells>
  <printOptions/>
  <pageMargins left="0.3937007874015748" right="0" top="0" bottom="0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2017-09-06T09:15:43Z</cp:lastPrinted>
  <dcterms:created xsi:type="dcterms:W3CDTF">2007-12-13T08:11:03Z</dcterms:created>
  <dcterms:modified xsi:type="dcterms:W3CDTF">2017-09-22T13:00:30Z</dcterms:modified>
  <cp:category/>
  <cp:version/>
  <cp:contentType/>
  <cp:contentStatus/>
</cp:coreProperties>
</file>